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7305" activeTab="1"/>
  </bookViews>
  <sheets>
    <sheet name="orcamento" sheetId="1" r:id="rId1"/>
    <sheet name="cronograma" sheetId="2" r:id="rId2"/>
  </sheets>
  <definedNames/>
  <calcPr fullCalcOnLoad="1"/>
</workbook>
</file>

<file path=xl/sharedStrings.xml><?xml version="1.0" encoding="utf-8"?>
<sst xmlns="http://schemas.openxmlformats.org/spreadsheetml/2006/main" count="231" uniqueCount="92">
  <si>
    <t>ITEM</t>
  </si>
  <si>
    <t>Nº</t>
  </si>
  <si>
    <t xml:space="preserve">UNIDADE </t>
  </si>
  <si>
    <t>QUANT</t>
  </si>
  <si>
    <t>$ UNIDADE</t>
  </si>
  <si>
    <t>TOTAL R$</t>
  </si>
  <si>
    <t>1. PESQUISA E ROTEIRO</t>
  </si>
  <si>
    <t>Pesquisa</t>
  </si>
  <si>
    <t>semanas</t>
  </si>
  <si>
    <t xml:space="preserve">Roteiro </t>
  </si>
  <si>
    <t>filme</t>
  </si>
  <si>
    <t>Cópias xerográficas</t>
  </si>
  <si>
    <t>paginas</t>
  </si>
  <si>
    <t>SUBTOTAL 1</t>
  </si>
  <si>
    <t>2. MATERIAL SENSÍVEL</t>
  </si>
  <si>
    <t>Fitas DV</t>
  </si>
  <si>
    <t>fita</t>
  </si>
  <si>
    <t>Fitas Betacam</t>
  </si>
  <si>
    <t>Fita Beta Digital</t>
  </si>
  <si>
    <t>SUBTOTAL 2</t>
  </si>
  <si>
    <t>3. EQUIPAMENTO</t>
  </si>
  <si>
    <t>Câmera DV</t>
  </si>
  <si>
    <t>semana</t>
  </si>
  <si>
    <t>Eq. luz</t>
  </si>
  <si>
    <t>Rádios e Ponto Eletronico</t>
  </si>
  <si>
    <t>SUBTOTAL 3</t>
  </si>
  <si>
    <t>4.EQUIPE TÉCNICA</t>
  </si>
  <si>
    <t>Direção</t>
  </si>
  <si>
    <t>projeto</t>
  </si>
  <si>
    <t>Ass. Direção</t>
  </si>
  <si>
    <t>Produtor Executivo</t>
  </si>
  <si>
    <t>Ass. Produção Executiva</t>
  </si>
  <si>
    <t>Operador de DV Cam</t>
  </si>
  <si>
    <t>Eletricista Chefe / Maquinista</t>
  </si>
  <si>
    <t>Direção de Produção</t>
  </si>
  <si>
    <t>Assistente de produção</t>
  </si>
  <si>
    <t>SUBTOTAL 4</t>
  </si>
  <si>
    <t>5.DESPESAS DE PRODUÇÃO</t>
  </si>
  <si>
    <t>Comunicação</t>
  </si>
  <si>
    <t>verba</t>
  </si>
  <si>
    <t>Correio</t>
  </si>
  <si>
    <t>Cópias</t>
  </si>
  <si>
    <t>cópias</t>
  </si>
  <si>
    <t>Material de Consumo</t>
  </si>
  <si>
    <t>Combustível e Deslocamento</t>
  </si>
  <si>
    <t>meses</t>
  </si>
  <si>
    <t>Assessoria Juridica</t>
  </si>
  <si>
    <t>Assessria Contábil</t>
  </si>
  <si>
    <t>SUBTOTAL 5</t>
  </si>
  <si>
    <t>6. ALIMENTAÇÃO</t>
  </si>
  <si>
    <t>alimentação basica gravação</t>
  </si>
  <si>
    <t>refeições</t>
  </si>
  <si>
    <t>alimentação pos-produção</t>
  </si>
  <si>
    <t>manutenção de set</t>
  </si>
  <si>
    <t>SUBTOTAL 6</t>
  </si>
  <si>
    <t>7. DESPESAS DE TRANSPORTE</t>
  </si>
  <si>
    <t>Van</t>
  </si>
  <si>
    <t>SUBTOTAL 7</t>
  </si>
  <si>
    <t>8. SONORIZAÇÃO</t>
  </si>
  <si>
    <t>trilha sonora</t>
  </si>
  <si>
    <t>editor de som</t>
  </si>
  <si>
    <t>hora</t>
  </si>
  <si>
    <t>estúdio edição de som</t>
  </si>
  <si>
    <t>SUBTOTAL 9</t>
  </si>
  <si>
    <t>9. FINALIZAÇÃO</t>
  </si>
  <si>
    <t>editor</t>
  </si>
  <si>
    <t>finalizador</t>
  </si>
  <si>
    <t>ilha de edição</t>
  </si>
  <si>
    <t>efeitos e tratamento de imagens de arquivo</t>
  </si>
  <si>
    <t>Cópias Beta</t>
  </si>
  <si>
    <t>unidade</t>
  </si>
  <si>
    <t>10. SEGUROS</t>
  </si>
  <si>
    <t>Seguro da Equipe</t>
  </si>
  <si>
    <t>Seguro do Equipamento</t>
  </si>
  <si>
    <t>1. PESQUISA E ROTEIRO -  4 SEMANAS  - 11/02/2002 - 10/03/2002</t>
  </si>
  <si>
    <t>2. GRAVAÇÃO -  3 SEMANAS  - 11/03/2002 - 31/03/2002</t>
  </si>
  <si>
    <t>TOTAL 1</t>
  </si>
  <si>
    <t>SUBTOTAL</t>
  </si>
  <si>
    <t>3. FINALIZAÇÃO -  4 SEMANAS  - 01/04/2002 - 28/04/2002 (*)</t>
  </si>
  <si>
    <t>TOTAL 2</t>
  </si>
  <si>
    <t>TOTAL 3</t>
  </si>
  <si>
    <t>(*)  O total 3 corresponde aos itens a serem pagos após a apresentação da cópia final.</t>
  </si>
  <si>
    <t>Gelatinas e material de reposição</t>
  </si>
  <si>
    <t>SUBTOTAL 8</t>
  </si>
  <si>
    <t>SUBTOTAL 10</t>
  </si>
  <si>
    <t>11. SUBTOTAL GERAL</t>
  </si>
  <si>
    <t>12. IMPREVISTOS (5%)</t>
  </si>
  <si>
    <t>13. ADMINISTRAÇÃO (10%)</t>
  </si>
  <si>
    <t>14. TOTAL</t>
  </si>
  <si>
    <t xml:space="preserve">PROJETO DE  VÍDEO-DOCUMENTÁRIO = 52MIN </t>
  </si>
  <si>
    <t>CRONOGRAMA FÍSICO FINANCEIRO</t>
  </si>
  <si>
    <t>ORÇAMENTO ANALÍTICO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</si>
</sst>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3"/>
      <name val="Verdana"/>
      <family val="2"/>
    </font>
    <font>
      <sz val="14"/>
      <name val="Verdana"/>
      <family val="2"/>
    </font>
    <font>
      <sz val="13"/>
      <name val="Verdana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4" fontId="5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/>
    </xf>
    <xf numFmtId="9" fontId="5" fillId="0" borderId="1" xfId="0" applyNumberFormat="1" applyFont="1" applyBorder="1" applyAlignment="1">
      <alignment horizontal="left" wrapText="1"/>
    </xf>
    <xf numFmtId="4" fontId="5" fillId="2" borderId="1" xfId="0" applyNumberFormat="1" applyFont="1" applyFill="1" applyBorder="1" applyAlignment="1">
      <alignment wrapText="1"/>
    </xf>
    <xf numFmtId="4" fontId="4" fillId="2" borderId="1" xfId="0" applyNumberFormat="1" applyFont="1" applyFill="1" applyBorder="1" applyAlignment="1" quotePrefix="1">
      <alignment wrapText="1"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wrapText="1"/>
    </xf>
    <xf numFmtId="4" fontId="7" fillId="0" borderId="1" xfId="0" applyNumberFormat="1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4" fontId="6" fillId="0" borderId="0" xfId="0" applyNumberFormat="1" applyFont="1" applyBorder="1" applyAlignment="1">
      <alignment wrapText="1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1">
      <selection activeCell="A23" sqref="A23"/>
    </sheetView>
  </sheetViews>
  <sheetFormatPr defaultColWidth="9.140625" defaultRowHeight="12.75" customHeight="1"/>
  <cols>
    <col min="1" max="1" width="38.8515625" style="0" bestFit="1" customWidth="1"/>
    <col min="2" max="2" width="7.00390625" style="0" customWidth="1"/>
  </cols>
  <sheetData>
    <row r="1" spans="1:6" ht="12.75" customHeight="1">
      <c r="A1" s="1" t="s">
        <v>91</v>
      </c>
      <c r="B1" s="1"/>
      <c r="D1" s="2"/>
      <c r="E1" s="3"/>
      <c r="F1" s="3"/>
    </row>
    <row r="2" spans="1:6" ht="12.75" customHeight="1">
      <c r="A2" s="4"/>
      <c r="B2" s="4"/>
      <c r="D2" s="2"/>
      <c r="E2" s="3"/>
      <c r="F2" s="3"/>
    </row>
    <row r="3" spans="1:6" ht="12.75" customHeight="1">
      <c r="A3" s="46" t="s">
        <v>89</v>
      </c>
      <c r="B3" s="5"/>
      <c r="D3" s="2"/>
      <c r="E3" s="3"/>
      <c r="F3" s="6"/>
    </row>
    <row r="4" spans="1:6" ht="12.75" customHeight="1">
      <c r="A4" s="46"/>
      <c r="B4" s="5"/>
      <c r="D4" s="2"/>
      <c r="E4" s="3"/>
      <c r="F4" s="6"/>
    </row>
    <row r="5" spans="1:6" ht="12.75" customHeight="1">
      <c r="A5" s="7"/>
      <c r="B5" s="5"/>
      <c r="D5" s="2"/>
      <c r="E5" s="3"/>
      <c r="F5" s="3"/>
    </row>
    <row r="6" spans="1:6" ht="12.75" customHeight="1">
      <c r="A6" s="8" t="s">
        <v>0</v>
      </c>
      <c r="B6" s="8" t="s">
        <v>1</v>
      </c>
      <c r="C6" s="8" t="s">
        <v>2</v>
      </c>
      <c r="D6" s="8" t="s">
        <v>3</v>
      </c>
      <c r="E6" s="9" t="s">
        <v>4</v>
      </c>
      <c r="F6" s="9" t="s">
        <v>5</v>
      </c>
    </row>
    <row r="7" spans="1:6" ht="12.75" customHeight="1">
      <c r="A7" s="10"/>
      <c r="B7" s="10"/>
      <c r="C7" s="10"/>
      <c r="D7" s="10"/>
      <c r="E7" s="11"/>
      <c r="F7" s="11"/>
    </row>
    <row r="8" spans="1:6" ht="12.75" customHeight="1">
      <c r="A8" s="12" t="s">
        <v>6</v>
      </c>
      <c r="B8" s="12"/>
      <c r="C8" s="12"/>
      <c r="D8" s="12"/>
      <c r="E8" s="12"/>
      <c r="F8" s="12"/>
    </row>
    <row r="9" spans="1:6" ht="12.75" customHeight="1">
      <c r="A9" s="13" t="s">
        <v>7</v>
      </c>
      <c r="B9" s="14"/>
      <c r="C9" s="13" t="s">
        <v>8</v>
      </c>
      <c r="D9" s="15">
        <v>4</v>
      </c>
      <c r="E9" s="16">
        <v>250</v>
      </c>
      <c r="F9" s="16">
        <f>D9*E9</f>
        <v>1000</v>
      </c>
    </row>
    <row r="10" spans="1:6" ht="12.75" customHeight="1">
      <c r="A10" s="13" t="s">
        <v>9</v>
      </c>
      <c r="B10" s="14"/>
      <c r="C10" s="13" t="s">
        <v>10</v>
      </c>
      <c r="D10" s="15">
        <v>1</v>
      </c>
      <c r="E10" s="16">
        <v>4000</v>
      </c>
      <c r="F10" s="16">
        <f>D10*E10</f>
        <v>4000</v>
      </c>
    </row>
    <row r="11" spans="1:6" ht="12.75" customHeight="1">
      <c r="A11" s="13" t="s">
        <v>11</v>
      </c>
      <c r="B11" s="14"/>
      <c r="C11" s="13" t="s">
        <v>12</v>
      </c>
      <c r="D11" s="15">
        <v>2000</v>
      </c>
      <c r="E11" s="16">
        <v>0.12</v>
      </c>
      <c r="F11" s="16">
        <f>D11*E11</f>
        <v>240</v>
      </c>
    </row>
    <row r="12" spans="1:6" ht="12.75" customHeight="1">
      <c r="A12" s="17" t="s">
        <v>13</v>
      </c>
      <c r="B12" s="18"/>
      <c r="C12" s="19"/>
      <c r="D12" s="20"/>
      <c r="E12" s="21"/>
      <c r="F12" s="21">
        <f>SUM(F9:F11)</f>
        <v>5240</v>
      </c>
    </row>
    <row r="13" spans="1:6" ht="12.75" customHeight="1">
      <c r="A13" s="17"/>
      <c r="B13" s="18"/>
      <c r="C13" s="19"/>
      <c r="D13" s="20"/>
      <c r="E13" s="21"/>
      <c r="F13" s="21"/>
    </row>
    <row r="14" spans="1:6" ht="12.75" customHeight="1">
      <c r="A14" s="12" t="s">
        <v>14</v>
      </c>
      <c r="B14" s="12"/>
      <c r="C14" s="13"/>
      <c r="D14" s="15"/>
      <c r="E14" s="16"/>
      <c r="F14" s="16"/>
    </row>
    <row r="15" spans="1:6" ht="12.75" customHeight="1">
      <c r="A15" s="13" t="s">
        <v>15</v>
      </c>
      <c r="B15" s="14"/>
      <c r="C15" s="13" t="s">
        <v>16</v>
      </c>
      <c r="D15" s="15">
        <v>80</v>
      </c>
      <c r="E15" s="16">
        <v>48</v>
      </c>
      <c r="F15" s="16">
        <f>D15*E15</f>
        <v>3840</v>
      </c>
    </row>
    <row r="16" spans="1:6" ht="12.75" customHeight="1">
      <c r="A16" s="13" t="s">
        <v>17</v>
      </c>
      <c r="B16" s="14"/>
      <c r="C16" s="13" t="s">
        <v>16</v>
      </c>
      <c r="D16" s="15">
        <v>2</v>
      </c>
      <c r="E16" s="16">
        <v>54.18</v>
      </c>
      <c r="F16" s="16">
        <f>D16*E16</f>
        <v>108.36</v>
      </c>
    </row>
    <row r="17" spans="1:6" ht="12.75" customHeight="1">
      <c r="A17" s="13" t="s">
        <v>18</v>
      </c>
      <c r="B17" s="14"/>
      <c r="C17" s="13" t="s">
        <v>16</v>
      </c>
      <c r="D17" s="15">
        <v>5</v>
      </c>
      <c r="E17" s="16">
        <v>95.47</v>
      </c>
      <c r="F17" s="16">
        <f>D17*E17</f>
        <v>477.35</v>
      </c>
    </row>
    <row r="18" spans="1:6" ht="12.75" customHeight="1">
      <c r="A18" s="17" t="s">
        <v>19</v>
      </c>
      <c r="B18" s="18"/>
      <c r="C18" s="13"/>
      <c r="D18" s="15"/>
      <c r="E18" s="16"/>
      <c r="F18" s="21">
        <f>SUM(F15:F17)</f>
        <v>4425.71</v>
      </c>
    </row>
    <row r="19" spans="1:6" ht="12.75" customHeight="1">
      <c r="A19" s="17"/>
      <c r="B19" s="18"/>
      <c r="C19" s="13"/>
      <c r="D19" s="15"/>
      <c r="E19" s="16"/>
      <c r="F19" s="21"/>
    </row>
    <row r="20" spans="1:6" ht="12.75" customHeight="1">
      <c r="A20" s="12" t="s">
        <v>20</v>
      </c>
      <c r="B20" s="12"/>
      <c r="C20" s="22"/>
      <c r="D20" s="10"/>
      <c r="E20" s="23"/>
      <c r="F20" s="23"/>
    </row>
    <row r="21" spans="1:6" ht="12.75" customHeight="1">
      <c r="A21" s="13" t="s">
        <v>21</v>
      </c>
      <c r="B21" s="14"/>
      <c r="C21" s="13" t="s">
        <v>22</v>
      </c>
      <c r="D21" s="15">
        <v>3</v>
      </c>
      <c r="E21" s="16">
        <v>750</v>
      </c>
      <c r="F21" s="16">
        <f>D21*E21</f>
        <v>2250</v>
      </c>
    </row>
    <row r="22" spans="1:6" ht="12.75" customHeight="1">
      <c r="A22" s="13" t="s">
        <v>23</v>
      </c>
      <c r="B22" s="14"/>
      <c r="C22" s="13" t="s">
        <v>10</v>
      </c>
      <c r="D22" s="15">
        <v>1</v>
      </c>
      <c r="E22" s="16">
        <v>1000</v>
      </c>
      <c r="F22" s="16">
        <f>D22*E22</f>
        <v>1000</v>
      </c>
    </row>
    <row r="23" spans="1:6" ht="12.75" customHeight="1">
      <c r="A23" s="13" t="s">
        <v>82</v>
      </c>
      <c r="B23" s="14"/>
      <c r="C23" s="13" t="s">
        <v>10</v>
      </c>
      <c r="D23" s="15">
        <v>1</v>
      </c>
      <c r="E23" s="16">
        <v>500</v>
      </c>
      <c r="F23" s="16">
        <f>D23*E23</f>
        <v>500</v>
      </c>
    </row>
    <row r="24" spans="1:6" ht="12.75" customHeight="1">
      <c r="A24" s="13" t="s">
        <v>24</v>
      </c>
      <c r="B24" s="14"/>
      <c r="C24" s="13" t="s">
        <v>22</v>
      </c>
      <c r="D24" s="15">
        <v>3</v>
      </c>
      <c r="E24" s="16">
        <v>500</v>
      </c>
      <c r="F24" s="16">
        <f>D24*E24</f>
        <v>1500</v>
      </c>
    </row>
    <row r="25" spans="1:6" ht="12.75" customHeight="1">
      <c r="A25" s="17" t="s">
        <v>25</v>
      </c>
      <c r="B25" s="18"/>
      <c r="C25" s="13"/>
      <c r="D25" s="15"/>
      <c r="E25" s="16"/>
      <c r="F25" s="21">
        <f>SUM(F21:F24)</f>
        <v>5250</v>
      </c>
    </row>
    <row r="26" spans="1:6" ht="12.75" customHeight="1">
      <c r="A26" s="17"/>
      <c r="B26" s="18"/>
      <c r="C26" s="13"/>
      <c r="D26" s="15"/>
      <c r="E26" s="16"/>
      <c r="F26" s="21"/>
    </row>
    <row r="27" spans="1:6" ht="12.75" customHeight="1">
      <c r="A27" s="12" t="s">
        <v>26</v>
      </c>
      <c r="B27" s="12"/>
      <c r="C27" s="22"/>
      <c r="D27" s="10"/>
      <c r="E27" s="23"/>
      <c r="F27" s="23"/>
    </row>
    <row r="28" spans="1:6" ht="12.75" customHeight="1">
      <c r="A28" s="13" t="s">
        <v>27</v>
      </c>
      <c r="B28" s="14"/>
      <c r="C28" s="13" t="s">
        <v>28</v>
      </c>
      <c r="D28" s="15">
        <v>1</v>
      </c>
      <c r="E28" s="16">
        <v>4000</v>
      </c>
      <c r="F28" s="16">
        <f aca="true" t="shared" si="0" ref="F28:F35">D28*E28</f>
        <v>4000</v>
      </c>
    </row>
    <row r="29" spans="1:6" ht="12.75" customHeight="1">
      <c r="A29" s="13" t="s">
        <v>29</v>
      </c>
      <c r="B29" s="14"/>
      <c r="C29" s="13" t="s">
        <v>28</v>
      </c>
      <c r="D29" s="15">
        <v>1</v>
      </c>
      <c r="E29" s="16">
        <v>2000</v>
      </c>
      <c r="F29" s="16">
        <f t="shared" si="0"/>
        <v>2000</v>
      </c>
    </row>
    <row r="30" spans="1:6" ht="12.75" customHeight="1">
      <c r="A30" s="13" t="s">
        <v>30</v>
      </c>
      <c r="B30" s="14"/>
      <c r="C30" s="13" t="s">
        <v>28</v>
      </c>
      <c r="D30" s="15">
        <v>1</v>
      </c>
      <c r="E30" s="16">
        <v>4000</v>
      </c>
      <c r="F30" s="16">
        <f t="shared" si="0"/>
        <v>4000</v>
      </c>
    </row>
    <row r="31" spans="1:6" ht="12.75" customHeight="1">
      <c r="A31" s="13" t="s">
        <v>31</v>
      </c>
      <c r="B31" s="14"/>
      <c r="C31" s="13" t="s">
        <v>28</v>
      </c>
      <c r="D31" s="15">
        <v>1</v>
      </c>
      <c r="E31" s="16">
        <v>2000</v>
      </c>
      <c r="F31" s="16">
        <f t="shared" si="0"/>
        <v>2000</v>
      </c>
    </row>
    <row r="32" spans="1:6" ht="12.75" customHeight="1">
      <c r="A32" s="13" t="s">
        <v>32</v>
      </c>
      <c r="B32" s="14"/>
      <c r="C32" s="13" t="s">
        <v>8</v>
      </c>
      <c r="D32" s="15">
        <v>3</v>
      </c>
      <c r="E32" s="16">
        <v>700</v>
      </c>
      <c r="F32" s="16">
        <f t="shared" si="0"/>
        <v>2100</v>
      </c>
    </row>
    <row r="33" spans="1:6" ht="12.75" customHeight="1">
      <c r="A33" s="13" t="s">
        <v>33</v>
      </c>
      <c r="B33" s="14"/>
      <c r="C33" s="13" t="s">
        <v>8</v>
      </c>
      <c r="D33" s="15">
        <v>3</v>
      </c>
      <c r="E33" s="16">
        <v>600</v>
      </c>
      <c r="F33" s="16">
        <f t="shared" si="0"/>
        <v>1800</v>
      </c>
    </row>
    <row r="34" spans="1:6" ht="12.75" customHeight="1">
      <c r="A34" s="13" t="s">
        <v>34</v>
      </c>
      <c r="B34" s="14"/>
      <c r="C34" s="13" t="s">
        <v>28</v>
      </c>
      <c r="D34" s="15">
        <v>1</v>
      </c>
      <c r="E34" s="16">
        <v>3000</v>
      </c>
      <c r="F34" s="16">
        <f t="shared" si="0"/>
        <v>3000</v>
      </c>
    </row>
    <row r="35" spans="1:6" ht="12.75" customHeight="1">
      <c r="A35" s="13" t="s">
        <v>35</v>
      </c>
      <c r="B35" s="14"/>
      <c r="C35" s="13" t="s">
        <v>28</v>
      </c>
      <c r="D35" s="15">
        <v>1</v>
      </c>
      <c r="E35" s="16">
        <v>1500</v>
      </c>
      <c r="F35" s="16">
        <f t="shared" si="0"/>
        <v>1500</v>
      </c>
    </row>
    <row r="36" spans="1:6" ht="12.75" customHeight="1">
      <c r="A36" s="17" t="s">
        <v>36</v>
      </c>
      <c r="B36" s="18"/>
      <c r="C36" s="13"/>
      <c r="D36" s="15"/>
      <c r="E36" s="16"/>
      <c r="F36" s="21">
        <f>SUM(F28:F35)</f>
        <v>20400</v>
      </c>
    </row>
    <row r="37" spans="1:6" ht="12.75" customHeight="1">
      <c r="A37" s="17"/>
      <c r="B37" s="18"/>
      <c r="C37" s="13"/>
      <c r="D37" s="15"/>
      <c r="E37" s="16"/>
      <c r="F37" s="21"/>
    </row>
    <row r="38" spans="1:6" ht="12.75" customHeight="1">
      <c r="A38" s="12" t="s">
        <v>37</v>
      </c>
      <c r="B38" s="12"/>
      <c r="C38" s="22"/>
      <c r="D38" s="10"/>
      <c r="E38" s="23"/>
      <c r="F38" s="23"/>
    </row>
    <row r="39" spans="1:6" ht="12.75" customHeight="1">
      <c r="A39" s="13" t="s">
        <v>38</v>
      </c>
      <c r="B39" s="14"/>
      <c r="C39" s="13" t="s">
        <v>39</v>
      </c>
      <c r="D39" s="15">
        <v>1</v>
      </c>
      <c r="E39" s="16">
        <v>200</v>
      </c>
      <c r="F39" s="16">
        <f aca="true" t="shared" si="1" ref="F39:F45">D39*E39</f>
        <v>200</v>
      </c>
    </row>
    <row r="40" spans="1:6" ht="12.75" customHeight="1">
      <c r="A40" s="13" t="s">
        <v>40</v>
      </c>
      <c r="B40" s="14"/>
      <c r="C40" s="13" t="s">
        <v>39</v>
      </c>
      <c r="D40" s="15">
        <v>1</v>
      </c>
      <c r="E40" s="16">
        <v>100</v>
      </c>
      <c r="F40" s="16">
        <f t="shared" si="1"/>
        <v>100</v>
      </c>
    </row>
    <row r="41" spans="1:6" ht="12.75" customHeight="1">
      <c r="A41" s="13" t="s">
        <v>41</v>
      </c>
      <c r="B41" s="14"/>
      <c r="C41" s="13" t="s">
        <v>42</v>
      </c>
      <c r="D41" s="15">
        <v>2000</v>
      </c>
      <c r="E41" s="16">
        <v>0.12</v>
      </c>
      <c r="F41" s="16">
        <f t="shared" si="1"/>
        <v>240</v>
      </c>
    </row>
    <row r="42" spans="1:6" ht="12.75" customHeight="1">
      <c r="A42" s="13" t="s">
        <v>43</v>
      </c>
      <c r="B42" s="14"/>
      <c r="C42" s="13" t="s">
        <v>39</v>
      </c>
      <c r="D42" s="15">
        <v>1</v>
      </c>
      <c r="E42" s="16">
        <v>500</v>
      </c>
      <c r="F42" s="16">
        <f t="shared" si="1"/>
        <v>500</v>
      </c>
    </row>
    <row r="43" spans="1:6" ht="12.75" customHeight="1">
      <c r="A43" s="13" t="s">
        <v>44</v>
      </c>
      <c r="B43" s="14"/>
      <c r="C43" s="13" t="s">
        <v>45</v>
      </c>
      <c r="D43" s="15">
        <v>6</v>
      </c>
      <c r="E43" s="16">
        <v>700</v>
      </c>
      <c r="F43" s="16">
        <f t="shared" si="1"/>
        <v>4200</v>
      </c>
    </row>
    <row r="44" spans="1:6" ht="12.75" customHeight="1">
      <c r="A44" s="13" t="s">
        <v>46</v>
      </c>
      <c r="B44" s="14"/>
      <c r="C44" s="13" t="s">
        <v>10</v>
      </c>
      <c r="D44" s="15">
        <v>1</v>
      </c>
      <c r="E44" s="16">
        <v>2000</v>
      </c>
      <c r="F44" s="16">
        <f t="shared" si="1"/>
        <v>2000</v>
      </c>
    </row>
    <row r="45" spans="1:6" ht="12.75" customHeight="1">
      <c r="A45" s="13" t="s">
        <v>47</v>
      </c>
      <c r="B45" s="14"/>
      <c r="C45" s="13" t="s">
        <v>45</v>
      </c>
      <c r="D45" s="15">
        <v>6</v>
      </c>
      <c r="E45" s="16">
        <v>400</v>
      </c>
      <c r="F45" s="16">
        <f t="shared" si="1"/>
        <v>2400</v>
      </c>
    </row>
    <row r="46" spans="1:6" ht="12.75" customHeight="1">
      <c r="A46" s="17" t="s">
        <v>48</v>
      </c>
      <c r="B46" s="18"/>
      <c r="C46" s="13"/>
      <c r="D46" s="15"/>
      <c r="E46" s="16"/>
      <c r="F46" s="21">
        <f>SUM(F39:F45)</f>
        <v>9640</v>
      </c>
    </row>
    <row r="47" spans="1:6" ht="12.75" customHeight="1">
      <c r="A47" s="17"/>
      <c r="B47" s="18"/>
      <c r="C47" s="13"/>
      <c r="D47" s="15"/>
      <c r="E47" s="16"/>
      <c r="F47" s="21"/>
    </row>
    <row r="48" spans="1:6" ht="12.75" customHeight="1">
      <c r="A48" s="12" t="s">
        <v>49</v>
      </c>
      <c r="B48" s="12"/>
      <c r="C48" s="22"/>
      <c r="D48" s="10"/>
      <c r="E48" s="23"/>
      <c r="F48" s="23"/>
    </row>
    <row r="49" spans="1:6" ht="12.75" customHeight="1">
      <c r="A49" s="13" t="s">
        <v>50</v>
      </c>
      <c r="B49" s="14"/>
      <c r="C49" s="13" t="s">
        <v>51</v>
      </c>
      <c r="D49" s="15">
        <v>98</v>
      </c>
      <c r="E49" s="16">
        <v>15</v>
      </c>
      <c r="F49" s="16">
        <f>D49*E49</f>
        <v>1470</v>
      </c>
    </row>
    <row r="50" spans="1:6" ht="12.75" customHeight="1">
      <c r="A50" s="13" t="s">
        <v>52</v>
      </c>
      <c r="B50" s="14"/>
      <c r="C50" s="13" t="s">
        <v>51</v>
      </c>
      <c r="D50" s="15">
        <v>74</v>
      </c>
      <c r="E50" s="16">
        <v>10</v>
      </c>
      <c r="F50" s="16">
        <f>D50*E50</f>
        <v>740</v>
      </c>
    </row>
    <row r="51" spans="1:6" ht="12.75" customHeight="1">
      <c r="A51" s="13" t="s">
        <v>53</v>
      </c>
      <c r="B51" s="14"/>
      <c r="C51" s="13" t="s">
        <v>39</v>
      </c>
      <c r="D51" s="15">
        <v>1</v>
      </c>
      <c r="E51" s="16">
        <v>500</v>
      </c>
      <c r="F51" s="16">
        <f>D51*E51</f>
        <v>500</v>
      </c>
    </row>
    <row r="52" spans="1:6" ht="12.75" customHeight="1">
      <c r="A52" s="17" t="s">
        <v>54</v>
      </c>
      <c r="B52" s="18"/>
      <c r="C52" s="13"/>
      <c r="D52" s="15"/>
      <c r="E52" s="16"/>
      <c r="F52" s="21">
        <f>SUM(F49:F51)</f>
        <v>2710</v>
      </c>
    </row>
    <row r="53" spans="1:6" ht="12.75" customHeight="1">
      <c r="A53" s="17"/>
      <c r="B53" s="18"/>
      <c r="C53" s="13"/>
      <c r="D53" s="15"/>
      <c r="E53" s="16"/>
      <c r="F53" s="21"/>
    </row>
    <row r="54" spans="1:6" ht="12.75" customHeight="1">
      <c r="A54" s="12" t="s">
        <v>55</v>
      </c>
      <c r="B54" s="12"/>
      <c r="C54" s="22"/>
      <c r="D54" s="10"/>
      <c r="E54" s="23"/>
      <c r="F54" s="23"/>
    </row>
    <row r="55" spans="1:6" ht="12.75" customHeight="1">
      <c r="A55" s="13" t="s">
        <v>56</v>
      </c>
      <c r="B55" s="14">
        <v>2</v>
      </c>
      <c r="C55" s="13" t="s">
        <v>8</v>
      </c>
      <c r="D55" s="15">
        <v>3</v>
      </c>
      <c r="E55" s="16">
        <v>800</v>
      </c>
      <c r="F55" s="16">
        <f>D55*E55*B55</f>
        <v>4800</v>
      </c>
    </row>
    <row r="56" spans="1:6" ht="12.75" customHeight="1">
      <c r="A56" s="17" t="s">
        <v>57</v>
      </c>
      <c r="B56" s="18"/>
      <c r="C56" s="19"/>
      <c r="D56" s="20"/>
      <c r="E56" s="21"/>
      <c r="F56" s="21">
        <v>4800</v>
      </c>
    </row>
    <row r="57" spans="1:6" ht="12.75" customHeight="1">
      <c r="A57" s="17"/>
      <c r="B57" s="18"/>
      <c r="C57" s="13"/>
      <c r="D57" s="15"/>
      <c r="E57" s="16"/>
      <c r="F57" s="21"/>
    </row>
    <row r="58" spans="1:6" ht="12.75" customHeight="1">
      <c r="A58" s="12" t="s">
        <v>58</v>
      </c>
      <c r="B58" s="12"/>
      <c r="C58" s="22"/>
      <c r="D58" s="10"/>
      <c r="E58" s="23"/>
      <c r="F58" s="23"/>
    </row>
    <row r="59" spans="1:6" ht="12.75" customHeight="1">
      <c r="A59" s="13" t="s">
        <v>59</v>
      </c>
      <c r="B59" s="14"/>
      <c r="C59" s="13" t="s">
        <v>10</v>
      </c>
      <c r="D59" s="15">
        <v>1</v>
      </c>
      <c r="E59" s="16">
        <v>3000</v>
      </c>
      <c r="F59" s="16">
        <f>D59*E59</f>
        <v>3000</v>
      </c>
    </row>
    <row r="60" spans="1:6" ht="12.75" customHeight="1">
      <c r="A60" s="13" t="s">
        <v>60</v>
      </c>
      <c r="B60" s="14"/>
      <c r="C60" s="13" t="s">
        <v>61</v>
      </c>
      <c r="D60" s="15">
        <v>40</v>
      </c>
      <c r="E60" s="16">
        <v>80</v>
      </c>
      <c r="F60" s="16">
        <f>D60*E60</f>
        <v>3200</v>
      </c>
    </row>
    <row r="61" spans="1:6" ht="12.75" customHeight="1">
      <c r="A61" s="13" t="s">
        <v>62</v>
      </c>
      <c r="B61" s="14"/>
      <c r="C61" s="13" t="s">
        <v>61</v>
      </c>
      <c r="D61" s="15">
        <v>30</v>
      </c>
      <c r="E61" s="16">
        <v>80</v>
      </c>
      <c r="F61" s="16">
        <f>D61*E61</f>
        <v>2400</v>
      </c>
    </row>
    <row r="62" spans="1:7" ht="12.75" customHeight="1">
      <c r="A62" s="17" t="s">
        <v>83</v>
      </c>
      <c r="B62" s="18"/>
      <c r="C62" s="22"/>
      <c r="D62" s="10"/>
      <c r="E62" s="23"/>
      <c r="F62" s="21">
        <f>SUM(F59:F61)</f>
        <v>8600</v>
      </c>
      <c r="G62" s="3"/>
    </row>
    <row r="63" spans="1:7" ht="12.75" customHeight="1">
      <c r="A63" s="17"/>
      <c r="B63" s="18"/>
      <c r="C63" s="22"/>
      <c r="D63" s="10"/>
      <c r="E63" s="23"/>
      <c r="F63" s="21"/>
      <c r="G63" s="3"/>
    </row>
    <row r="64" spans="1:6" ht="12.75" customHeight="1">
      <c r="A64" s="12" t="s">
        <v>64</v>
      </c>
      <c r="B64" s="12"/>
      <c r="C64" s="22"/>
      <c r="D64" s="10"/>
      <c r="E64" s="23"/>
      <c r="F64" s="23"/>
    </row>
    <row r="65" spans="1:6" ht="12.75" customHeight="1">
      <c r="A65" s="13" t="s">
        <v>65</v>
      </c>
      <c r="B65" s="14"/>
      <c r="C65" s="13" t="s">
        <v>22</v>
      </c>
      <c r="D65" s="15">
        <v>4</v>
      </c>
      <c r="E65" s="16">
        <v>1000</v>
      </c>
      <c r="F65" s="16">
        <f>D65*E65</f>
        <v>4000</v>
      </c>
    </row>
    <row r="66" spans="1:6" ht="12.75" customHeight="1">
      <c r="A66" s="13" t="s">
        <v>66</v>
      </c>
      <c r="B66" s="14"/>
      <c r="C66" s="13" t="s">
        <v>22</v>
      </c>
      <c r="D66" s="15">
        <v>1</v>
      </c>
      <c r="E66" s="16">
        <v>800</v>
      </c>
      <c r="F66" s="16">
        <f>D66*E66</f>
        <v>800</v>
      </c>
    </row>
    <row r="67" spans="1:6" ht="12.75" customHeight="1">
      <c r="A67" s="13" t="s">
        <v>67</v>
      </c>
      <c r="B67" s="14"/>
      <c r="C67" s="13" t="s">
        <v>22</v>
      </c>
      <c r="D67" s="15">
        <v>4</v>
      </c>
      <c r="E67" s="16">
        <v>1500</v>
      </c>
      <c r="F67" s="16">
        <f>D67*E67</f>
        <v>6000</v>
      </c>
    </row>
    <row r="68" spans="1:6" ht="12.75" customHeight="1">
      <c r="A68" s="13" t="s">
        <v>68</v>
      </c>
      <c r="B68" s="14"/>
      <c r="C68" s="13" t="s">
        <v>10</v>
      </c>
      <c r="D68" s="15">
        <v>1</v>
      </c>
      <c r="E68" s="16">
        <v>4500</v>
      </c>
      <c r="F68" s="16">
        <f>D68*E68</f>
        <v>4500</v>
      </c>
    </row>
    <row r="69" spans="1:6" ht="12.75" customHeight="1">
      <c r="A69" s="24" t="s">
        <v>69</v>
      </c>
      <c r="B69" s="25"/>
      <c r="C69" s="24" t="s">
        <v>70</v>
      </c>
      <c r="D69" s="26">
        <v>2</v>
      </c>
      <c r="E69" s="27">
        <v>60</v>
      </c>
      <c r="F69" s="16">
        <f>D69*E69</f>
        <v>120</v>
      </c>
    </row>
    <row r="70" spans="1:6" ht="12.75" customHeight="1">
      <c r="A70" s="17" t="s">
        <v>63</v>
      </c>
      <c r="B70" s="18"/>
      <c r="C70" s="13"/>
      <c r="D70" s="15"/>
      <c r="E70" s="16"/>
      <c r="F70" s="23">
        <f>SUM(F65:F69)</f>
        <v>15420</v>
      </c>
    </row>
    <row r="71" spans="1:6" ht="12.75" customHeight="1">
      <c r="A71" s="12"/>
      <c r="B71" s="18"/>
      <c r="C71" s="13"/>
      <c r="D71" s="15"/>
      <c r="E71" s="16"/>
      <c r="F71" s="23"/>
    </row>
    <row r="72" spans="1:6" ht="12.75" customHeight="1">
      <c r="A72" s="12" t="s">
        <v>71</v>
      </c>
      <c r="B72" s="12"/>
      <c r="C72" s="22"/>
      <c r="D72" s="10"/>
      <c r="E72" s="23"/>
      <c r="F72" s="23"/>
    </row>
    <row r="73" spans="1:6" ht="12.75" customHeight="1">
      <c r="A73" s="13" t="s">
        <v>72</v>
      </c>
      <c r="B73" s="14"/>
      <c r="C73" s="28">
        <v>0.03</v>
      </c>
      <c r="D73" s="15">
        <v>0.03</v>
      </c>
      <c r="E73" s="16">
        <v>20400</v>
      </c>
      <c r="F73" s="16">
        <f>D73*E73</f>
        <v>612</v>
      </c>
    </row>
    <row r="74" spans="1:6" ht="12.75" customHeight="1">
      <c r="A74" s="13" t="s">
        <v>73</v>
      </c>
      <c r="B74" s="14"/>
      <c r="C74" s="28" t="s">
        <v>10</v>
      </c>
      <c r="D74" s="15">
        <v>1</v>
      </c>
      <c r="E74" s="16">
        <v>1350</v>
      </c>
      <c r="F74" s="16">
        <f>D74*E74</f>
        <v>1350</v>
      </c>
    </row>
    <row r="75" spans="1:6" ht="12.75" customHeight="1">
      <c r="A75" s="17" t="s">
        <v>84</v>
      </c>
      <c r="B75" s="18"/>
      <c r="C75" s="13"/>
      <c r="D75" s="15"/>
      <c r="E75" s="16"/>
      <c r="F75" s="23">
        <f>SUM(F73:F74)</f>
        <v>1962</v>
      </c>
    </row>
    <row r="76" spans="1:6" ht="12.75" customHeight="1">
      <c r="A76" s="17"/>
      <c r="B76" s="18"/>
      <c r="C76" s="13"/>
      <c r="D76" s="15"/>
      <c r="E76" s="16"/>
      <c r="F76" s="23"/>
    </row>
    <row r="77" spans="1:6" ht="12.75" customHeight="1">
      <c r="A77" s="47" t="s">
        <v>85</v>
      </c>
      <c r="B77" s="47"/>
      <c r="C77" s="47"/>
      <c r="D77" s="47"/>
      <c r="E77" s="16"/>
      <c r="F77" s="21">
        <f>F75+F70+F62+F56+F52+F46+F36+F25+F18+F12</f>
        <v>78447.71</v>
      </c>
    </row>
    <row r="78" spans="1:6" ht="12.75" customHeight="1">
      <c r="A78" s="47" t="s">
        <v>86</v>
      </c>
      <c r="B78" s="47"/>
      <c r="C78" s="47"/>
      <c r="D78" s="47"/>
      <c r="E78" s="16"/>
      <c r="F78" s="23">
        <f>F77*5%</f>
        <v>3922.3855000000003</v>
      </c>
    </row>
    <row r="79" spans="1:6" ht="12.75" customHeight="1">
      <c r="A79" s="47" t="s">
        <v>87</v>
      </c>
      <c r="B79" s="47"/>
      <c r="C79" s="47"/>
      <c r="D79" s="47"/>
      <c r="E79" s="16"/>
      <c r="F79" s="23">
        <f>(F77+F78)*10%</f>
        <v>8237.00955</v>
      </c>
    </row>
    <row r="80" spans="1:6" ht="12.75" customHeight="1">
      <c r="A80" s="48" t="s">
        <v>88</v>
      </c>
      <c r="B80" s="48"/>
      <c r="C80" s="48"/>
      <c r="D80" s="48"/>
      <c r="E80" s="29"/>
      <c r="F80" s="30">
        <f>F77+F78+F79</f>
        <v>90607.10505000001</v>
      </c>
    </row>
    <row r="84" ht="12.75" customHeight="1">
      <c r="F84" s="31"/>
    </row>
    <row r="85" ht="12.75" customHeight="1">
      <c r="F85" s="32"/>
    </row>
    <row r="87" ht="12.75" customHeight="1">
      <c r="F87" s="31"/>
    </row>
    <row r="88" ht="12.75" customHeight="1">
      <c r="F88" s="3"/>
    </row>
  </sheetData>
  <mergeCells count="4">
    <mergeCell ref="A77:D77"/>
    <mergeCell ref="A78:D78"/>
    <mergeCell ref="A79:D79"/>
    <mergeCell ref="A80:D80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8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46.421875" style="0" customWidth="1"/>
  </cols>
  <sheetData>
    <row r="1" spans="1:6" ht="12.75" customHeight="1">
      <c r="A1" s="1" t="s">
        <v>90</v>
      </c>
      <c r="B1" s="1"/>
      <c r="D1" s="2"/>
      <c r="E1" s="3"/>
      <c r="F1" s="3"/>
    </row>
    <row r="2" spans="1:6" ht="12.75" customHeight="1">
      <c r="A2" s="4"/>
      <c r="B2" s="4"/>
      <c r="D2" s="2"/>
      <c r="E2" s="3"/>
      <c r="F2" s="3"/>
    </row>
    <row r="3" spans="1:6" ht="12.75" customHeight="1">
      <c r="A3" s="46" t="s">
        <v>89</v>
      </c>
      <c r="B3" s="5"/>
      <c r="D3" s="2"/>
      <c r="E3" s="3"/>
      <c r="F3" s="6"/>
    </row>
    <row r="4" spans="1:6" ht="12.75" customHeight="1">
      <c r="A4" s="5"/>
      <c r="B4" s="5"/>
      <c r="D4" s="2"/>
      <c r="E4" s="3"/>
      <c r="F4" s="6"/>
    </row>
    <row r="5" spans="1:6" ht="12.75" customHeight="1">
      <c r="A5" s="5"/>
      <c r="B5" s="5"/>
      <c r="D5" s="2"/>
      <c r="E5" s="3"/>
      <c r="F5" s="6"/>
    </row>
    <row r="6" spans="1:6" ht="12.75" customHeight="1">
      <c r="A6" s="8" t="s">
        <v>0</v>
      </c>
      <c r="B6" s="8" t="s">
        <v>1</v>
      </c>
      <c r="C6" s="8" t="s">
        <v>2</v>
      </c>
      <c r="D6" s="8" t="s">
        <v>3</v>
      </c>
      <c r="E6" s="9" t="s">
        <v>4</v>
      </c>
      <c r="F6" s="9" t="s">
        <v>5</v>
      </c>
    </row>
    <row r="8" spans="1:6" ht="12.75" customHeight="1">
      <c r="A8" s="5"/>
      <c r="B8" s="5"/>
      <c r="D8" s="2"/>
      <c r="E8" s="3"/>
      <c r="F8" s="6"/>
    </row>
    <row r="9" spans="1:6" ht="12.75" customHeight="1">
      <c r="A9" s="33" t="s">
        <v>74</v>
      </c>
      <c r="B9" s="34"/>
      <c r="C9" s="35"/>
      <c r="D9" s="35"/>
      <c r="E9" s="35"/>
      <c r="F9" s="35"/>
    </row>
    <row r="10" spans="1:6" ht="12.75" customHeight="1">
      <c r="A10" s="10"/>
      <c r="B10" s="10"/>
      <c r="C10" s="10"/>
      <c r="D10" s="10"/>
      <c r="E10" s="11"/>
      <c r="F10" s="11"/>
    </row>
    <row r="11" spans="1:6" ht="12.75" customHeight="1">
      <c r="A11" s="12" t="s">
        <v>6</v>
      </c>
      <c r="B11" s="12"/>
      <c r="C11" s="12"/>
      <c r="D11" s="12"/>
      <c r="E11" s="12"/>
      <c r="F11" s="12"/>
    </row>
    <row r="12" spans="1:6" ht="12.75" customHeight="1">
      <c r="A12" s="13" t="s">
        <v>7</v>
      </c>
      <c r="B12" s="14"/>
      <c r="C12" s="13" t="s">
        <v>8</v>
      </c>
      <c r="D12" s="15">
        <v>4</v>
      </c>
      <c r="E12" s="16">
        <v>250</v>
      </c>
      <c r="F12" s="16">
        <f>D12*E12</f>
        <v>1000</v>
      </c>
    </row>
    <row r="13" spans="1:6" ht="12.75" customHeight="1">
      <c r="A13" s="13" t="s">
        <v>9</v>
      </c>
      <c r="B13" s="14"/>
      <c r="C13" s="13" t="s">
        <v>10</v>
      </c>
      <c r="D13" s="15">
        <v>1</v>
      </c>
      <c r="E13" s="16">
        <v>4000</v>
      </c>
      <c r="F13" s="16">
        <f>D13*E13</f>
        <v>4000</v>
      </c>
    </row>
    <row r="14" spans="1:6" ht="12.75" customHeight="1">
      <c r="A14" s="13" t="s">
        <v>11</v>
      </c>
      <c r="B14" s="14"/>
      <c r="C14" s="13" t="s">
        <v>12</v>
      </c>
      <c r="D14" s="15">
        <v>2000</v>
      </c>
      <c r="E14" s="16">
        <v>0.12</v>
      </c>
      <c r="F14" s="16">
        <f>D14*E14</f>
        <v>240</v>
      </c>
    </row>
    <row r="15" spans="1:6" ht="12.75" customHeight="1">
      <c r="A15" s="17" t="s">
        <v>13</v>
      </c>
      <c r="B15" s="18"/>
      <c r="C15" s="19"/>
      <c r="D15" s="20"/>
      <c r="E15" s="21"/>
      <c r="F15" s="21">
        <f>SUM(F12:F14)</f>
        <v>5240</v>
      </c>
    </row>
    <row r="16" spans="1:6" ht="12.75" customHeight="1">
      <c r="A16" s="17"/>
      <c r="B16" s="18"/>
      <c r="C16" s="19"/>
      <c r="D16" s="20"/>
      <c r="E16" s="21"/>
      <c r="F16" s="21"/>
    </row>
    <row r="17" spans="1:6" ht="12.75" customHeight="1">
      <c r="A17" s="36" t="s">
        <v>77</v>
      </c>
      <c r="B17" s="18"/>
      <c r="C17" s="19"/>
      <c r="D17" s="20"/>
      <c r="E17" s="21"/>
      <c r="F17" s="23">
        <f>F15</f>
        <v>5240</v>
      </c>
    </row>
    <row r="18" spans="1:6" ht="12.75" customHeight="1">
      <c r="A18" s="17"/>
      <c r="B18" s="18"/>
      <c r="C18" s="19"/>
      <c r="D18" s="20"/>
      <c r="E18" s="21"/>
      <c r="F18" s="37"/>
    </row>
    <row r="19" spans="1:6" ht="12.75" customHeight="1">
      <c r="A19" s="49" t="s">
        <v>86</v>
      </c>
      <c r="B19" s="50"/>
      <c r="C19" s="50"/>
      <c r="D19" s="51"/>
      <c r="E19" s="16"/>
      <c r="F19" s="23">
        <f>F17*5%</f>
        <v>262</v>
      </c>
    </row>
    <row r="20" spans="1:6" ht="12.75" customHeight="1">
      <c r="A20" s="17"/>
      <c r="B20" s="18"/>
      <c r="C20" s="19"/>
      <c r="D20" s="20"/>
      <c r="E20" s="21"/>
      <c r="F20" s="21"/>
    </row>
    <row r="21" spans="1:6" ht="12.75" customHeight="1">
      <c r="A21" s="36" t="s">
        <v>76</v>
      </c>
      <c r="B21" s="18"/>
      <c r="C21" s="19"/>
      <c r="D21" s="20"/>
      <c r="E21" s="21"/>
      <c r="F21" s="37">
        <f>F17+F19</f>
        <v>5502</v>
      </c>
    </row>
    <row r="22" spans="1:6" ht="12.75" customHeight="1">
      <c r="A22" s="41"/>
      <c r="B22" s="42"/>
      <c r="C22" s="43"/>
      <c r="D22" s="44"/>
      <c r="E22" s="45"/>
      <c r="F22" s="45"/>
    </row>
    <row r="23" spans="1:6" ht="12.75" customHeight="1">
      <c r="A23" s="33" t="s">
        <v>75</v>
      </c>
      <c r="B23" s="34"/>
      <c r="C23" s="35"/>
      <c r="D23" s="35"/>
      <c r="E23" s="35"/>
      <c r="F23" s="35"/>
    </row>
    <row r="24" spans="1:6" ht="12.75" customHeight="1">
      <c r="A24" s="33"/>
      <c r="B24" s="34"/>
      <c r="C24" s="35"/>
      <c r="D24" s="35"/>
      <c r="E24" s="35"/>
      <c r="F24" s="35"/>
    </row>
    <row r="25" spans="1:6" ht="12.75" customHeight="1">
      <c r="A25" s="17"/>
      <c r="B25" s="18"/>
      <c r="C25" s="19"/>
      <c r="D25" s="20"/>
      <c r="E25" s="21"/>
      <c r="F25" s="21"/>
    </row>
    <row r="26" spans="1:6" ht="12.75" customHeight="1">
      <c r="A26" s="12" t="s">
        <v>14</v>
      </c>
      <c r="B26" s="12"/>
      <c r="C26" s="13"/>
      <c r="D26" s="15"/>
      <c r="E26" s="16"/>
      <c r="F26" s="16"/>
    </row>
    <row r="27" spans="1:6" ht="12.75" customHeight="1">
      <c r="A27" s="13" t="s">
        <v>15</v>
      </c>
      <c r="B27" s="14"/>
      <c r="C27" s="13" t="s">
        <v>16</v>
      </c>
      <c r="D27" s="15">
        <v>80</v>
      </c>
      <c r="E27" s="16">
        <v>48</v>
      </c>
      <c r="F27" s="16">
        <f>D27*E27</f>
        <v>3840</v>
      </c>
    </row>
    <row r="28" spans="1:6" ht="12.75" customHeight="1">
      <c r="A28" s="13" t="s">
        <v>17</v>
      </c>
      <c r="B28" s="14"/>
      <c r="C28" s="13" t="s">
        <v>16</v>
      </c>
      <c r="D28" s="15">
        <v>2</v>
      </c>
      <c r="E28" s="16">
        <v>54.18</v>
      </c>
      <c r="F28" s="16">
        <f>D28*E28</f>
        <v>108.36</v>
      </c>
    </row>
    <row r="29" spans="1:6" ht="12.75" customHeight="1">
      <c r="A29" s="13" t="s">
        <v>18</v>
      </c>
      <c r="B29" s="14"/>
      <c r="C29" s="13" t="s">
        <v>16</v>
      </c>
      <c r="D29" s="15">
        <v>5</v>
      </c>
      <c r="E29" s="16">
        <v>95.47</v>
      </c>
      <c r="F29" s="16">
        <f>D29*E29</f>
        <v>477.35</v>
      </c>
    </row>
    <row r="30" spans="1:6" ht="12.75" customHeight="1">
      <c r="A30" s="17" t="s">
        <v>19</v>
      </c>
      <c r="B30" s="18"/>
      <c r="C30" s="13"/>
      <c r="D30" s="15"/>
      <c r="E30" s="16"/>
      <c r="F30" s="21">
        <f>SUM(F27:F29)</f>
        <v>4425.71</v>
      </c>
    </row>
    <row r="31" spans="1:6" ht="12.75" customHeight="1">
      <c r="A31" s="17"/>
      <c r="B31" s="18"/>
      <c r="C31" s="13"/>
      <c r="D31" s="15"/>
      <c r="E31" s="16"/>
      <c r="F31" s="21"/>
    </row>
    <row r="32" spans="1:6" ht="12.75" customHeight="1">
      <c r="A32" s="12" t="s">
        <v>20</v>
      </c>
      <c r="B32" s="12"/>
      <c r="C32" s="22"/>
      <c r="D32" s="10"/>
      <c r="E32" s="23"/>
      <c r="F32" s="23"/>
    </row>
    <row r="33" spans="1:6" ht="12.75" customHeight="1">
      <c r="A33" s="13" t="s">
        <v>21</v>
      </c>
      <c r="B33" s="14"/>
      <c r="C33" s="13" t="s">
        <v>22</v>
      </c>
      <c r="D33" s="15">
        <v>3</v>
      </c>
      <c r="E33" s="16">
        <v>750</v>
      </c>
      <c r="F33" s="16">
        <f>D33*E33</f>
        <v>2250</v>
      </c>
    </row>
    <row r="34" spans="1:6" ht="12.75" customHeight="1">
      <c r="A34" s="13" t="s">
        <v>23</v>
      </c>
      <c r="B34" s="14"/>
      <c r="C34" s="13" t="s">
        <v>10</v>
      </c>
      <c r="D34" s="15">
        <v>1</v>
      </c>
      <c r="E34" s="16">
        <v>1000</v>
      </c>
      <c r="F34" s="16">
        <f>D34*E34</f>
        <v>1000</v>
      </c>
    </row>
    <row r="35" spans="1:6" ht="12.75" customHeight="1">
      <c r="A35" s="13" t="s">
        <v>82</v>
      </c>
      <c r="B35" s="14"/>
      <c r="C35" s="13" t="s">
        <v>10</v>
      </c>
      <c r="D35" s="15">
        <v>1</v>
      </c>
      <c r="E35" s="16">
        <v>500</v>
      </c>
      <c r="F35" s="16">
        <f>D35*E35</f>
        <v>500</v>
      </c>
    </row>
    <row r="36" spans="1:6" ht="12.75" customHeight="1">
      <c r="A36" s="13" t="s">
        <v>24</v>
      </c>
      <c r="B36" s="14"/>
      <c r="C36" s="13" t="s">
        <v>22</v>
      </c>
      <c r="D36" s="15">
        <v>3</v>
      </c>
      <c r="E36" s="16">
        <v>500</v>
      </c>
      <c r="F36" s="16">
        <f>D36*E36</f>
        <v>1500</v>
      </c>
    </row>
    <row r="37" spans="1:6" ht="12.75" customHeight="1">
      <c r="A37" s="17" t="s">
        <v>25</v>
      </c>
      <c r="B37" s="18"/>
      <c r="C37" s="13"/>
      <c r="D37" s="15"/>
      <c r="E37" s="16"/>
      <c r="F37" s="21">
        <f>SUM(F33:F36)</f>
        <v>5250</v>
      </c>
    </row>
    <row r="38" spans="1:6" ht="12.75" customHeight="1">
      <c r="A38" s="17"/>
      <c r="B38" s="18"/>
      <c r="C38" s="13"/>
      <c r="D38" s="15"/>
      <c r="E38" s="16"/>
      <c r="F38" s="21"/>
    </row>
    <row r="39" spans="1:6" ht="12.75" customHeight="1">
      <c r="A39" s="12" t="s">
        <v>26</v>
      </c>
      <c r="B39" s="12"/>
      <c r="C39" s="22"/>
      <c r="D39" s="10"/>
      <c r="E39" s="23"/>
      <c r="F39" s="23"/>
    </row>
    <row r="40" spans="1:6" ht="12.75" customHeight="1">
      <c r="A40" s="13" t="s">
        <v>29</v>
      </c>
      <c r="B40" s="14"/>
      <c r="C40" s="13" t="s">
        <v>28</v>
      </c>
      <c r="D40" s="15">
        <v>1</v>
      </c>
      <c r="E40" s="16">
        <v>2000</v>
      </c>
      <c r="F40" s="16">
        <f aca="true" t="shared" si="0" ref="F40:F46">D40*E40</f>
        <v>2000</v>
      </c>
    </row>
    <row r="41" spans="1:6" ht="12.75" customHeight="1">
      <c r="A41" s="13" t="s">
        <v>30</v>
      </c>
      <c r="B41" s="14"/>
      <c r="C41" s="13" t="s">
        <v>28</v>
      </c>
      <c r="D41" s="15">
        <v>1</v>
      </c>
      <c r="E41" s="16">
        <v>4000</v>
      </c>
      <c r="F41" s="16">
        <f t="shared" si="0"/>
        <v>4000</v>
      </c>
    </row>
    <row r="42" spans="1:6" ht="12.75" customHeight="1">
      <c r="A42" s="13" t="s">
        <v>31</v>
      </c>
      <c r="B42" s="14"/>
      <c r="C42" s="13" t="s">
        <v>28</v>
      </c>
      <c r="D42" s="15">
        <v>1</v>
      </c>
      <c r="E42" s="16">
        <v>2000</v>
      </c>
      <c r="F42" s="16">
        <f t="shared" si="0"/>
        <v>2000</v>
      </c>
    </row>
    <row r="43" spans="1:6" ht="12.75" customHeight="1">
      <c r="A43" s="13" t="s">
        <v>32</v>
      </c>
      <c r="B43" s="14"/>
      <c r="C43" s="13" t="s">
        <v>8</v>
      </c>
      <c r="D43" s="15">
        <v>3</v>
      </c>
      <c r="E43" s="16">
        <v>700</v>
      </c>
      <c r="F43" s="16">
        <f t="shared" si="0"/>
        <v>2100</v>
      </c>
    </row>
    <row r="44" spans="1:6" ht="12.75" customHeight="1">
      <c r="A44" s="13" t="s">
        <v>33</v>
      </c>
      <c r="B44" s="14"/>
      <c r="C44" s="13" t="s">
        <v>8</v>
      </c>
      <c r="D44" s="15">
        <v>3</v>
      </c>
      <c r="E44" s="16">
        <v>600</v>
      </c>
      <c r="F44" s="16">
        <f t="shared" si="0"/>
        <v>1800</v>
      </c>
    </row>
    <row r="45" spans="1:6" ht="12.75" customHeight="1">
      <c r="A45" s="13" t="s">
        <v>34</v>
      </c>
      <c r="B45" s="14"/>
      <c r="C45" s="13" t="s">
        <v>28</v>
      </c>
      <c r="D45" s="15">
        <v>1</v>
      </c>
      <c r="E45" s="16">
        <v>3000</v>
      </c>
      <c r="F45" s="16">
        <f t="shared" si="0"/>
        <v>3000</v>
      </c>
    </row>
    <row r="46" spans="1:6" ht="12.75" customHeight="1">
      <c r="A46" s="13" t="s">
        <v>35</v>
      </c>
      <c r="B46" s="14"/>
      <c r="C46" s="13" t="s">
        <v>28</v>
      </c>
      <c r="D46" s="15">
        <v>1</v>
      </c>
      <c r="E46" s="16">
        <v>1500</v>
      </c>
      <c r="F46" s="16">
        <f t="shared" si="0"/>
        <v>1500</v>
      </c>
    </row>
    <row r="47" spans="1:6" ht="12.75" customHeight="1">
      <c r="A47" s="17" t="s">
        <v>36</v>
      </c>
      <c r="B47" s="18"/>
      <c r="C47" s="13"/>
      <c r="D47" s="15"/>
      <c r="E47" s="16"/>
      <c r="F47" s="21">
        <f>SUM(F40:F46)</f>
        <v>16400</v>
      </c>
    </row>
    <row r="48" spans="1:6" ht="12.75" customHeight="1">
      <c r="A48" s="17"/>
      <c r="B48" s="18"/>
      <c r="C48" s="13"/>
      <c r="D48" s="15"/>
      <c r="E48" s="16"/>
      <c r="F48" s="21"/>
    </row>
    <row r="49" spans="1:6" ht="12.75" customHeight="1">
      <c r="A49" s="12" t="s">
        <v>37</v>
      </c>
      <c r="B49" s="12"/>
      <c r="C49" s="22"/>
      <c r="D49" s="10"/>
      <c r="E49" s="23"/>
      <c r="F49" s="23"/>
    </row>
    <row r="50" spans="1:6" ht="12.75" customHeight="1">
      <c r="A50" s="13" t="s">
        <v>38</v>
      </c>
      <c r="B50" s="14"/>
      <c r="C50" s="13" t="s">
        <v>39</v>
      </c>
      <c r="D50" s="15">
        <v>1</v>
      </c>
      <c r="E50" s="16">
        <v>200</v>
      </c>
      <c r="F50" s="16">
        <f aca="true" t="shared" si="1" ref="F50:F56">D50*E50</f>
        <v>200</v>
      </c>
    </row>
    <row r="51" spans="1:6" ht="12.75" customHeight="1">
      <c r="A51" s="13" t="s">
        <v>40</v>
      </c>
      <c r="B51" s="14"/>
      <c r="C51" s="13" t="s">
        <v>39</v>
      </c>
      <c r="D51" s="15">
        <v>1</v>
      </c>
      <c r="E51" s="16">
        <v>100</v>
      </c>
      <c r="F51" s="16">
        <f t="shared" si="1"/>
        <v>100</v>
      </c>
    </row>
    <row r="52" spans="1:6" ht="12.75" customHeight="1">
      <c r="A52" s="13" t="s">
        <v>41</v>
      </c>
      <c r="B52" s="14"/>
      <c r="C52" s="13" t="s">
        <v>42</v>
      </c>
      <c r="D52" s="15">
        <v>2000</v>
      </c>
      <c r="E52" s="16">
        <v>0.12</v>
      </c>
      <c r="F52" s="16">
        <f t="shared" si="1"/>
        <v>240</v>
      </c>
    </row>
    <row r="53" spans="1:6" ht="12.75" customHeight="1">
      <c r="A53" s="13" t="s">
        <v>43</v>
      </c>
      <c r="B53" s="14"/>
      <c r="C53" s="13" t="s">
        <v>39</v>
      </c>
      <c r="D53" s="15">
        <v>1</v>
      </c>
      <c r="E53" s="16">
        <v>500</v>
      </c>
      <c r="F53" s="16">
        <f t="shared" si="1"/>
        <v>500</v>
      </c>
    </row>
    <row r="54" spans="1:6" ht="12.75" customHeight="1">
      <c r="A54" s="13" t="s">
        <v>44</v>
      </c>
      <c r="B54" s="14"/>
      <c r="C54" s="13" t="s">
        <v>45</v>
      </c>
      <c r="D54" s="15">
        <v>6</v>
      </c>
      <c r="E54" s="16">
        <v>700</v>
      </c>
      <c r="F54" s="16">
        <f t="shared" si="1"/>
        <v>4200</v>
      </c>
    </row>
    <row r="55" spans="1:6" ht="12.75" customHeight="1">
      <c r="A55" s="13" t="s">
        <v>46</v>
      </c>
      <c r="B55" s="14"/>
      <c r="C55" s="13" t="s">
        <v>10</v>
      </c>
      <c r="D55" s="15">
        <v>1</v>
      </c>
      <c r="E55" s="16">
        <v>2000</v>
      </c>
      <c r="F55" s="16">
        <f t="shared" si="1"/>
        <v>2000</v>
      </c>
    </row>
    <row r="56" spans="1:6" ht="12.75" customHeight="1">
      <c r="A56" s="13" t="s">
        <v>47</v>
      </c>
      <c r="B56" s="14"/>
      <c r="C56" s="13" t="s">
        <v>45</v>
      </c>
      <c r="D56" s="15">
        <v>6</v>
      </c>
      <c r="E56" s="16">
        <v>400</v>
      </c>
      <c r="F56" s="16">
        <f t="shared" si="1"/>
        <v>2400</v>
      </c>
    </row>
    <row r="57" spans="1:6" ht="12.75" customHeight="1">
      <c r="A57" s="17" t="s">
        <v>48</v>
      </c>
      <c r="B57" s="18"/>
      <c r="C57" s="13"/>
      <c r="D57" s="15"/>
      <c r="E57" s="16"/>
      <c r="F57" s="21">
        <f>SUM(F50:F56)</f>
        <v>9640</v>
      </c>
    </row>
    <row r="58" spans="1:6" ht="12.75" customHeight="1">
      <c r="A58" s="17"/>
      <c r="B58" s="18"/>
      <c r="C58" s="13"/>
      <c r="D58" s="15"/>
      <c r="E58" s="16"/>
      <c r="F58" s="21"/>
    </row>
    <row r="59" spans="1:6" ht="12.75" customHeight="1">
      <c r="A59" s="12" t="s">
        <v>49</v>
      </c>
      <c r="B59" s="12"/>
      <c r="C59" s="22"/>
      <c r="D59" s="10"/>
      <c r="E59" s="23"/>
      <c r="F59" s="23"/>
    </row>
    <row r="60" spans="1:6" ht="12.75" customHeight="1">
      <c r="A60" s="13" t="s">
        <v>50</v>
      </c>
      <c r="B60" s="14"/>
      <c r="C60" s="13" t="s">
        <v>51</v>
      </c>
      <c r="D60" s="15">
        <v>98</v>
      </c>
      <c r="E60" s="16">
        <v>15</v>
      </c>
      <c r="F60" s="16">
        <f>D60*E60</f>
        <v>1470</v>
      </c>
    </row>
    <row r="61" spans="1:6" ht="12.75" customHeight="1">
      <c r="A61" s="13" t="s">
        <v>52</v>
      </c>
      <c r="B61" s="14"/>
      <c r="C61" s="13" t="s">
        <v>51</v>
      </c>
      <c r="D61" s="15">
        <v>74</v>
      </c>
      <c r="E61" s="16">
        <v>10</v>
      </c>
      <c r="F61" s="16">
        <f>D61*E61</f>
        <v>740</v>
      </c>
    </row>
    <row r="62" spans="1:6" ht="12.75" customHeight="1">
      <c r="A62" s="13" t="s">
        <v>53</v>
      </c>
      <c r="B62" s="14"/>
      <c r="C62" s="13" t="s">
        <v>39</v>
      </c>
      <c r="D62" s="15">
        <v>1</v>
      </c>
      <c r="E62" s="16">
        <v>500</v>
      </c>
      <c r="F62" s="16">
        <f>D62*E62</f>
        <v>500</v>
      </c>
    </row>
    <row r="63" spans="1:6" ht="12.75" customHeight="1">
      <c r="A63" s="17" t="s">
        <v>54</v>
      </c>
      <c r="B63" s="18"/>
      <c r="C63" s="13"/>
      <c r="D63" s="15"/>
      <c r="E63" s="16"/>
      <c r="F63" s="21">
        <f>SUM(F60:F62)</f>
        <v>2710</v>
      </c>
    </row>
    <row r="64" spans="1:6" ht="12.75" customHeight="1">
      <c r="A64" s="17"/>
      <c r="B64" s="18"/>
      <c r="C64" s="13"/>
      <c r="D64" s="15"/>
      <c r="E64" s="16"/>
      <c r="F64" s="21"/>
    </row>
    <row r="65" spans="1:6" ht="12.75" customHeight="1">
      <c r="A65" s="12" t="s">
        <v>55</v>
      </c>
      <c r="B65" s="12"/>
      <c r="C65" s="22"/>
      <c r="D65" s="10"/>
      <c r="E65" s="23"/>
      <c r="F65" s="23"/>
    </row>
    <row r="66" spans="1:6" ht="12.75" customHeight="1">
      <c r="A66" s="13" t="s">
        <v>56</v>
      </c>
      <c r="B66" s="14">
        <v>2</v>
      </c>
      <c r="C66" s="13" t="s">
        <v>8</v>
      </c>
      <c r="D66" s="15">
        <v>3</v>
      </c>
      <c r="E66" s="16">
        <v>800</v>
      </c>
      <c r="F66" s="16">
        <f>D66*E66*B66</f>
        <v>4800</v>
      </c>
    </row>
    <row r="67" spans="1:6" ht="12.75" customHeight="1">
      <c r="A67" s="17" t="s">
        <v>57</v>
      </c>
      <c r="B67" s="18"/>
      <c r="C67" s="19"/>
      <c r="D67" s="20"/>
      <c r="E67" s="21"/>
      <c r="F67" s="21">
        <f>SUM(F66)</f>
        <v>4800</v>
      </c>
    </row>
    <row r="68" spans="1:6" ht="12.75" customHeight="1">
      <c r="A68" s="17"/>
      <c r="B68" s="18"/>
      <c r="C68" s="19"/>
      <c r="D68" s="20"/>
      <c r="E68" s="21"/>
      <c r="F68" s="21"/>
    </row>
    <row r="69" spans="1:6" ht="12.75" customHeight="1">
      <c r="A69" s="36" t="s">
        <v>77</v>
      </c>
      <c r="B69" s="18"/>
      <c r="C69" s="19"/>
      <c r="D69" s="20"/>
      <c r="E69" s="21"/>
      <c r="F69" s="23">
        <f>F67+F63+F57+F47+F37+F30</f>
        <v>43225.71</v>
      </c>
    </row>
    <row r="70" spans="1:6" ht="12.75" customHeight="1">
      <c r="A70" s="17"/>
      <c r="B70" s="18"/>
      <c r="C70" s="19"/>
      <c r="D70" s="20"/>
      <c r="E70" s="21"/>
      <c r="F70" s="37"/>
    </row>
    <row r="71" spans="1:6" ht="12.75" customHeight="1">
      <c r="A71" s="49" t="s">
        <v>86</v>
      </c>
      <c r="B71" s="50"/>
      <c r="C71" s="50"/>
      <c r="D71" s="51"/>
      <c r="E71" s="16"/>
      <c r="F71" s="23">
        <f>F69*5%</f>
        <v>2161.2855</v>
      </c>
    </row>
    <row r="72" spans="1:6" ht="12.75" customHeight="1">
      <c r="A72" s="17"/>
      <c r="B72" s="18"/>
      <c r="C72" s="19"/>
      <c r="D72" s="20"/>
      <c r="E72" s="21"/>
      <c r="F72" s="21"/>
    </row>
    <row r="73" spans="1:6" ht="12.75" customHeight="1">
      <c r="A73" s="36" t="s">
        <v>79</v>
      </c>
      <c r="B73" s="18"/>
      <c r="C73" s="19"/>
      <c r="D73" s="20"/>
      <c r="E73" s="21"/>
      <c r="F73" s="37">
        <f>F69+F71</f>
        <v>45386.9955</v>
      </c>
    </row>
    <row r="74" spans="1:6" ht="12.75" customHeight="1">
      <c r="A74" s="41"/>
      <c r="B74" s="42"/>
      <c r="C74" s="43"/>
      <c r="D74" s="44"/>
      <c r="E74" s="45"/>
      <c r="F74" s="45"/>
    </row>
    <row r="75" spans="1:6" ht="12.75" customHeight="1">
      <c r="A75" s="33" t="s">
        <v>78</v>
      </c>
      <c r="B75" s="34"/>
      <c r="C75" s="35"/>
      <c r="D75" s="35"/>
      <c r="E75" s="35"/>
      <c r="F75" s="35"/>
    </row>
    <row r="76" spans="1:6" ht="12.75" customHeight="1">
      <c r="A76" s="17"/>
      <c r="B76" s="18"/>
      <c r="C76" s="13"/>
      <c r="D76" s="15"/>
      <c r="E76" s="16"/>
      <c r="F76" s="21"/>
    </row>
    <row r="77" spans="1:6" ht="12.75" customHeight="1">
      <c r="A77" s="12" t="s">
        <v>26</v>
      </c>
      <c r="B77" s="12"/>
      <c r="C77" s="22"/>
      <c r="D77" s="10"/>
      <c r="E77" s="23"/>
      <c r="F77" s="23"/>
    </row>
    <row r="78" spans="1:6" ht="12.75" customHeight="1">
      <c r="A78" s="13" t="s">
        <v>27</v>
      </c>
      <c r="B78" s="14"/>
      <c r="C78" s="13" t="s">
        <v>28</v>
      </c>
      <c r="D78" s="15">
        <v>1</v>
      </c>
      <c r="E78" s="16">
        <v>4000</v>
      </c>
      <c r="F78" s="16">
        <f>D78*E78</f>
        <v>4000</v>
      </c>
    </row>
    <row r="79" spans="1:6" ht="12.75" customHeight="1">
      <c r="A79" s="17" t="s">
        <v>36</v>
      </c>
      <c r="B79" s="18"/>
      <c r="C79" s="13"/>
      <c r="D79" s="15"/>
      <c r="E79" s="16"/>
      <c r="F79" s="21">
        <f>F78</f>
        <v>4000</v>
      </c>
    </row>
    <row r="80" spans="1:6" ht="12.75" customHeight="1">
      <c r="A80" s="17"/>
      <c r="B80" s="18"/>
      <c r="C80" s="13"/>
      <c r="D80" s="15"/>
      <c r="E80" s="16"/>
      <c r="F80" s="21"/>
    </row>
    <row r="81" spans="1:6" ht="12.75" customHeight="1">
      <c r="A81" s="12" t="s">
        <v>58</v>
      </c>
      <c r="B81" s="12"/>
      <c r="C81" s="22"/>
      <c r="D81" s="10"/>
      <c r="E81" s="23"/>
      <c r="F81" s="23"/>
    </row>
    <row r="82" spans="1:6" ht="12.75" customHeight="1">
      <c r="A82" s="13" t="s">
        <v>59</v>
      </c>
      <c r="B82" s="14"/>
      <c r="C82" s="13" t="s">
        <v>10</v>
      </c>
      <c r="D82" s="15">
        <v>1</v>
      </c>
      <c r="E82" s="16">
        <v>3000</v>
      </c>
      <c r="F82" s="16">
        <f>D82*E82</f>
        <v>3000</v>
      </c>
    </row>
    <row r="83" spans="1:6" ht="12.75" customHeight="1">
      <c r="A83" s="13" t="s">
        <v>60</v>
      </c>
      <c r="B83" s="14"/>
      <c r="C83" s="13" t="s">
        <v>61</v>
      </c>
      <c r="D83" s="15">
        <v>40</v>
      </c>
      <c r="E83" s="16">
        <v>80</v>
      </c>
      <c r="F83" s="16">
        <f>D83*E83</f>
        <v>3200</v>
      </c>
    </row>
    <row r="84" spans="1:6" ht="12.75" customHeight="1">
      <c r="A84" s="13" t="s">
        <v>62</v>
      </c>
      <c r="B84" s="14"/>
      <c r="C84" s="13" t="s">
        <v>61</v>
      </c>
      <c r="D84" s="15">
        <v>30</v>
      </c>
      <c r="E84" s="16">
        <v>80</v>
      </c>
      <c r="F84" s="16">
        <f>D84*E84</f>
        <v>2400</v>
      </c>
    </row>
    <row r="85" spans="1:6" ht="12.75" customHeight="1">
      <c r="A85" s="17" t="s">
        <v>83</v>
      </c>
      <c r="B85" s="18"/>
      <c r="C85" s="22"/>
      <c r="D85" s="10"/>
      <c r="E85" s="23"/>
      <c r="F85" s="21">
        <f>SUM(F82:F84)</f>
        <v>8600</v>
      </c>
    </row>
    <row r="86" spans="1:6" ht="12.75" customHeight="1">
      <c r="A86" s="17"/>
      <c r="B86" s="18"/>
      <c r="C86" s="22"/>
      <c r="D86" s="10"/>
      <c r="E86" s="23"/>
      <c r="F86" s="21"/>
    </row>
    <row r="87" spans="1:6" ht="12.75" customHeight="1">
      <c r="A87" s="12" t="s">
        <v>64</v>
      </c>
      <c r="B87" s="12"/>
      <c r="C87" s="22"/>
      <c r="D87" s="10"/>
      <c r="E87" s="23"/>
      <c r="F87" s="23"/>
    </row>
    <row r="88" spans="1:6" ht="12.75" customHeight="1">
      <c r="A88" s="13" t="s">
        <v>65</v>
      </c>
      <c r="B88" s="14"/>
      <c r="C88" s="13" t="s">
        <v>22</v>
      </c>
      <c r="D88" s="15">
        <v>4</v>
      </c>
      <c r="E88" s="16">
        <v>1000</v>
      </c>
      <c r="F88" s="16">
        <f>D88*E88</f>
        <v>4000</v>
      </c>
    </row>
    <row r="89" spans="1:6" ht="12.75" customHeight="1">
      <c r="A89" s="13" t="s">
        <v>66</v>
      </c>
      <c r="B89" s="14"/>
      <c r="C89" s="13" t="s">
        <v>22</v>
      </c>
      <c r="D89" s="15">
        <v>1</v>
      </c>
      <c r="E89" s="16">
        <v>800</v>
      </c>
      <c r="F89" s="16">
        <f>D89*E89</f>
        <v>800</v>
      </c>
    </row>
    <row r="90" spans="1:6" ht="12.75" customHeight="1">
      <c r="A90" s="13" t="s">
        <v>67</v>
      </c>
      <c r="B90" s="14"/>
      <c r="C90" s="13" t="s">
        <v>22</v>
      </c>
      <c r="D90" s="15">
        <v>4</v>
      </c>
      <c r="E90" s="16">
        <v>1500</v>
      </c>
      <c r="F90" s="16">
        <f>D90*E90</f>
        <v>6000</v>
      </c>
    </row>
    <row r="91" spans="1:6" ht="12.75" customHeight="1">
      <c r="A91" s="13" t="s">
        <v>68</v>
      </c>
      <c r="B91" s="14"/>
      <c r="C91" s="13" t="s">
        <v>10</v>
      </c>
      <c r="D91" s="15">
        <v>1</v>
      </c>
      <c r="E91" s="16">
        <v>4500</v>
      </c>
      <c r="F91" s="16">
        <f>D91*E91</f>
        <v>4500</v>
      </c>
    </row>
    <row r="92" spans="1:6" ht="12.75" customHeight="1">
      <c r="A92" s="24" t="s">
        <v>69</v>
      </c>
      <c r="B92" s="25"/>
      <c r="C92" s="24" t="s">
        <v>70</v>
      </c>
      <c r="D92" s="26">
        <v>2</v>
      </c>
      <c r="E92" s="27">
        <v>60</v>
      </c>
      <c r="F92" s="16">
        <f>D92*E92</f>
        <v>120</v>
      </c>
    </row>
    <row r="93" spans="1:6" ht="12.75" customHeight="1">
      <c r="A93" s="17" t="s">
        <v>63</v>
      </c>
      <c r="B93" s="18"/>
      <c r="C93" s="13"/>
      <c r="D93" s="15"/>
      <c r="E93" s="16"/>
      <c r="F93" s="21">
        <f>SUM(F88:F92)</f>
        <v>15420</v>
      </c>
    </row>
    <row r="94" spans="1:6" ht="12.75" customHeight="1">
      <c r="A94" s="12"/>
      <c r="B94" s="18"/>
      <c r="C94" s="13"/>
      <c r="D94" s="15"/>
      <c r="E94" s="16"/>
      <c r="F94" s="21"/>
    </row>
    <row r="95" spans="1:6" ht="12.75" customHeight="1">
      <c r="A95" s="12" t="s">
        <v>71</v>
      </c>
      <c r="B95" s="12"/>
      <c r="C95" s="22"/>
      <c r="D95" s="10"/>
      <c r="E95" s="23"/>
      <c r="F95" s="23"/>
    </row>
    <row r="96" spans="1:6" ht="12.75" customHeight="1">
      <c r="A96" s="13" t="s">
        <v>72</v>
      </c>
      <c r="B96" s="14"/>
      <c r="C96" s="28">
        <v>0.03</v>
      </c>
      <c r="D96" s="15">
        <v>0.03</v>
      </c>
      <c r="E96" s="16">
        <v>20400</v>
      </c>
      <c r="F96" s="16">
        <f>D96*E96</f>
        <v>612</v>
      </c>
    </row>
    <row r="97" spans="1:6" ht="12.75" customHeight="1">
      <c r="A97" s="13" t="s">
        <v>73</v>
      </c>
      <c r="B97" s="14"/>
      <c r="C97" s="28" t="s">
        <v>10</v>
      </c>
      <c r="D97" s="15">
        <v>1</v>
      </c>
      <c r="E97" s="16">
        <v>1350</v>
      </c>
      <c r="F97" s="16">
        <f>D97*E97</f>
        <v>1350</v>
      </c>
    </row>
    <row r="98" spans="1:6" ht="12.75" customHeight="1">
      <c r="A98" s="17" t="s">
        <v>84</v>
      </c>
      <c r="B98" s="18"/>
      <c r="C98" s="13"/>
      <c r="D98" s="15"/>
      <c r="E98" s="16"/>
      <c r="F98" s="23">
        <f>SUM(F96:F97)</f>
        <v>1962</v>
      </c>
    </row>
    <row r="99" spans="1:6" ht="12.75" customHeight="1">
      <c r="A99" s="17"/>
      <c r="B99" s="18"/>
      <c r="C99" s="13"/>
      <c r="D99" s="15"/>
      <c r="E99" s="16"/>
      <c r="F99" s="23"/>
    </row>
    <row r="101" spans="1:6" ht="12.75" customHeight="1">
      <c r="A101" s="17"/>
      <c r="B101" s="18"/>
      <c r="C101" s="19"/>
      <c r="D101" s="20"/>
      <c r="E101" s="21"/>
      <c r="F101" s="21"/>
    </row>
    <row r="102" spans="1:6" ht="12.75" customHeight="1">
      <c r="A102" s="36" t="s">
        <v>77</v>
      </c>
      <c r="B102" s="18"/>
      <c r="C102" s="19"/>
      <c r="D102" s="20"/>
      <c r="E102" s="21"/>
      <c r="F102" s="23">
        <f>F98+F93+F85+F79</f>
        <v>29982</v>
      </c>
    </row>
    <row r="103" spans="1:6" ht="12.75" customHeight="1">
      <c r="A103" s="17"/>
      <c r="B103" s="18"/>
      <c r="C103" s="19"/>
      <c r="D103" s="20"/>
      <c r="E103" s="21"/>
      <c r="F103" s="37"/>
    </row>
    <row r="104" spans="1:6" ht="12.75" customHeight="1">
      <c r="A104" s="49" t="s">
        <v>86</v>
      </c>
      <c r="B104" s="50"/>
      <c r="C104" s="50"/>
      <c r="D104" s="51"/>
      <c r="E104" s="16"/>
      <c r="F104" s="23">
        <f>F102*5%</f>
        <v>1499.1000000000001</v>
      </c>
    </row>
    <row r="105" spans="1:6" ht="12.75" customHeight="1">
      <c r="A105" s="38"/>
      <c r="B105" s="39"/>
      <c r="C105" s="39"/>
      <c r="D105" s="40"/>
      <c r="E105" s="16"/>
      <c r="F105" s="23"/>
    </row>
    <row r="106" spans="1:6" ht="12.75" customHeight="1">
      <c r="A106" s="49" t="s">
        <v>87</v>
      </c>
      <c r="B106" s="50"/>
      <c r="C106" s="50"/>
      <c r="D106" s="51"/>
      <c r="E106" s="16"/>
      <c r="F106" s="23">
        <v>8237.01</v>
      </c>
    </row>
    <row r="107" spans="1:6" ht="12.75" customHeight="1">
      <c r="A107" s="10"/>
      <c r="B107" s="10"/>
      <c r="C107" s="10"/>
      <c r="D107" s="10"/>
      <c r="E107" s="16"/>
      <c r="F107" s="23"/>
    </row>
    <row r="108" spans="1:6" ht="12.75" customHeight="1">
      <c r="A108" s="36" t="s">
        <v>80</v>
      </c>
      <c r="B108" s="18"/>
      <c r="C108" s="19"/>
      <c r="D108" s="20"/>
      <c r="E108" s="21"/>
      <c r="F108" s="37">
        <f>F106+F104+F102</f>
        <v>39718.11</v>
      </c>
    </row>
    <row r="109" spans="1:6" ht="12.75" customHeight="1">
      <c r="A109" s="17"/>
      <c r="B109" s="18"/>
      <c r="C109" s="13"/>
      <c r="D109" s="15"/>
      <c r="E109" s="16"/>
      <c r="F109" s="23"/>
    </row>
    <row r="110" spans="1:6" ht="12.75" customHeight="1">
      <c r="A110" s="48" t="s">
        <v>88</v>
      </c>
      <c r="B110" s="48"/>
      <c r="C110" s="48"/>
      <c r="D110" s="48"/>
      <c r="E110" s="29"/>
      <c r="F110" s="30">
        <f>F108+F73+F21</f>
        <v>90607.1055</v>
      </c>
    </row>
    <row r="112" ht="12.75" customHeight="1">
      <c r="A112" t="s">
        <v>81</v>
      </c>
    </row>
    <row r="114" ht="12.75" customHeight="1">
      <c r="E114" s="31"/>
    </row>
    <row r="115" ht="12.75" customHeight="1">
      <c r="E115" s="32"/>
    </row>
    <row r="117" ht="12.75" customHeight="1">
      <c r="E117" s="31"/>
    </row>
    <row r="118" spans="5:6" ht="12.75" customHeight="1">
      <c r="E118" s="3"/>
      <c r="F118" s="3"/>
    </row>
  </sheetData>
  <mergeCells count="5">
    <mergeCell ref="A110:D110"/>
    <mergeCell ref="A19:D19"/>
    <mergeCell ref="A71:D71"/>
    <mergeCell ref="A104:D104"/>
    <mergeCell ref="A106:D106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Documenta Brasil &amp; Mnemocine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 Santiago</dc:creator>
  <cp:keywords/>
  <dc:description/>
  <cp:lastModifiedBy>Flavio</cp:lastModifiedBy>
  <dcterms:created xsi:type="dcterms:W3CDTF">2001-10-04T15:05:35Z</dcterms:created>
  <dcterms:modified xsi:type="dcterms:W3CDTF">2004-04-13T05:55:33Z</dcterms:modified>
  <cp:category/>
  <cp:version/>
  <cp:contentType/>
  <cp:contentStatus/>
</cp:coreProperties>
</file>